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ed Summary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Événements d'acceuil pour les étudiants entrants en 1ère année, 95% des fonds vient des achats des étudiants, un fonds séparé des frais de vie étudiante.
Contactez social@ssa-aes.com</t>
      </text>
    </comment>
    <comment authorId="0" ref="A6">
      <text>
        <t xml:space="preserve">Un événement de réseautage durant le second semestre facilitant les relations entre professeurs et étudiants pour des opportunités de recherche et d'emploi.
Contactez academic@ssa-aes.com</t>
      </text>
    </comment>
    <comment authorId="0" ref="A7">
      <text>
        <t xml:space="preserve">Une façon de formellement dire au revoir et de féliciter les étudiants gradués de la faculté des Sciences.
Contactez social@ssa-aes.com</t>
      </text>
    </comment>
    <comment authorId="0" ref="A8">
      <text>
        <t xml:space="preserve">Gala durant le second semestre, disponible à tous les étudiants en Sciences.
Contactez social@ssa-aes.com</t>
      </text>
    </comment>
    <comment authorId="0" ref="A9">
      <text>
        <t xml:space="preserve">Fonds pour couvrir les frais d'initiatives philanthropiques. 
Contactez philanthropic@ssa-aes.com avec vos questions</t>
      </text>
    </comment>
    <comment authorId="0" ref="A10">
      <text>
        <t xml:space="preserve">Contactez academic@ssa-aes.com</t>
      </text>
    </comment>
    <comment authorId="0" ref="A11">
      <text>
        <t xml:space="preserve">Contactez equity@ssa-aes.com</t>
      </text>
    </comment>
    <comment authorId="0" ref="A12">
      <text>
        <t xml:space="preserve">Contactez bilingual@ssa-aes.com</t>
      </text>
    </comment>
    <comment authorId="0" ref="A21">
      <text>
        <t xml:space="preserve">Compétition annuelle entre les étudiants en Sciences de plusieurs universités à travers la province
Contactez external@ssa-aes.com</t>
      </text>
    </comment>
    <comment authorId="0" ref="A22">
      <text>
        <t xml:space="preserve">Conférence annuelle pour pouvoir connecter avec des associations étudiantes à travers la province.
Contactez external@ssa-aes.com</t>
      </text>
    </comment>
    <comment authorId="0" ref="A26">
      <text>
        <t xml:space="preserve">Contactez internal@ssa-aes.com</t>
      </text>
    </comment>
    <comment authorId="0" ref="A28">
      <text>
        <t xml:space="preserve">Contactez president@ssa-aes.com</t>
      </text>
    </comment>
    <comment authorId="0" ref="A29">
      <text>
        <t xml:space="preserve">Contactez president@ssa-aes.com ou internal@ssa-aes.com</t>
      </text>
    </comment>
    <comment authorId="0" ref="A33">
      <text>
        <t xml:space="preserve">Contactez internal@ssa-aes.com</t>
      </text>
    </comment>
    <comment authorId="0" ref="A39">
      <text>
        <t xml:space="preserve">Contact finance@ssa-aes.com</t>
      </text>
    </comment>
    <comment authorId="0" ref="A43">
      <text>
        <t xml:space="preserve">Contactez logistics@ssa-aes.com</t>
      </text>
    </comment>
    <comment authorId="0" ref="A44">
      <text>
        <t xml:space="preserve">Contactez logistics@ssa-aes.com</t>
      </text>
    </comment>
    <comment authorId="0" ref="A45">
      <text>
        <t xml:space="preserve">Contactez president@ssa-aes.com</t>
      </text>
    </comment>
    <comment authorId="0" ref="A46">
      <text>
        <t xml:space="preserve">Contactez president@ssa-aes.com</t>
      </text>
    </comment>
    <comment authorId="0" ref="B57">
      <text>
        <t xml:space="preserve">Si l'inscription est à 80%</t>
      </text>
    </comment>
    <comment authorId="0" ref="C57">
      <text>
        <t xml:space="preserve">Si l'inscription est à 90%</t>
      </text>
    </comment>
    <comment authorId="0" ref="D57">
      <text>
        <t xml:space="preserve">Si l'inscription est à 100%</t>
      </text>
    </comment>
  </commentList>
</comments>
</file>

<file path=xl/sharedStrings.xml><?xml version="1.0" encoding="utf-8"?>
<sst xmlns="http://schemas.openxmlformats.org/spreadsheetml/2006/main" count="76" uniqueCount="51">
  <si>
    <t>Résumé du budget annuel prévu pour 2019-2020</t>
  </si>
  <si>
    <t>Événements</t>
  </si>
  <si>
    <t>Dépenses</t>
  </si>
  <si>
    <t>Revenus</t>
  </si>
  <si>
    <t>Subventions</t>
  </si>
  <si>
    <t>Semaine 101</t>
  </si>
  <si>
    <t>Semaine glacée</t>
  </si>
  <si>
    <t>Vin et fromage</t>
  </si>
  <si>
    <t>Bal des gradués</t>
  </si>
  <si>
    <t>Bal des Sciences</t>
  </si>
  <si>
    <t>Fonds philanthropiques</t>
  </si>
  <si>
    <t>Fonds académiques</t>
  </si>
  <si>
    <t>Fonds d'équité</t>
  </si>
  <si>
    <t>Fonds du bilinguisme</t>
  </si>
  <si>
    <t>Sous-total</t>
  </si>
  <si>
    <t>Fonds externes</t>
  </si>
  <si>
    <t>Bourses dedans-dehors</t>
  </si>
  <si>
    <t>Fonds pour les clubs</t>
  </si>
  <si>
    <t>Bourses</t>
  </si>
  <si>
    <t>Comité des services</t>
  </si>
  <si>
    <t>Fonds départementaux</t>
  </si>
  <si>
    <t>Jeux des Sciences de l'Ontario - JSO</t>
  </si>
  <si>
    <t>Conférence Ontario Science Students’ Association - OSSA</t>
  </si>
  <si>
    <t>Fonds administratifs</t>
  </si>
  <si>
    <t>Objets de bureau</t>
  </si>
  <si>
    <t>Économies</t>
  </si>
  <si>
    <t>Appréciation des bénévoles</t>
  </si>
  <si>
    <t>Développement professionel</t>
  </si>
  <si>
    <t>Transport</t>
  </si>
  <si>
    <t>Promotions</t>
  </si>
  <si>
    <t>Casiers</t>
  </si>
  <si>
    <t>Élections</t>
  </si>
  <si>
    <t>Services du bureau (imprimerie, etc.)</t>
  </si>
  <si>
    <t>Fonds auxiliaires</t>
  </si>
  <si>
    <t>Divers</t>
  </si>
  <si>
    <t>Frais de banque/machine débit/carré</t>
  </si>
  <si>
    <t>Produits dérivés</t>
  </si>
  <si>
    <t>Ventes de hoodies/quarterzips</t>
  </si>
  <si>
    <t>Produits dérivés : vêtements</t>
  </si>
  <si>
    <t>Équipement de laboratoire: dissection/modèles moléculaires</t>
  </si>
  <si>
    <t>Équipement de laboratoire: sarraus/gants/lunettes</t>
  </si>
  <si>
    <t>Résumé</t>
  </si>
  <si>
    <t>Grand total</t>
  </si>
  <si>
    <t>Prélèvements</t>
  </si>
  <si>
    <t>L'inscription 80%</t>
  </si>
  <si>
    <t>L'inscription 90%</t>
  </si>
  <si>
    <t>L'inscription 100%</t>
  </si>
  <si>
    <t>Semestre 1 SÉUO</t>
  </si>
  <si>
    <t>Semestre 2 SÉUO</t>
  </si>
  <si>
    <t>Semestre 1 Faculté</t>
  </si>
  <si>
    <t>Semestre 2 Faculté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</si>
</sst>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$-1009]* #,##0.00_);_([$$-1009]* \(#,##0.00\);_([$$-1009]* &quot;-&quot;??_);_(@_)"/>
    <numFmt numFmtId="165" formatCode="_(&quot;$&quot;* #,##0.00_);_(&quot;$&quot;* \(#,##0.00\);_(&quot;$&quot;* &quot;-&quot;??_);_(@_)"/>
  </numFmts>
  <fonts count="13">
    <font>
      <sz val="11.0"/>
      <color rgb="FF000000"/>
      <name val="Calibri"/>
    </font>
    <font>
      <b/>
      <u/>
      <sz val="20.0"/>
      <color rgb="FFFFFFFF"/>
      <name val="Times New Roman"/>
    </font>
    <font/>
    <font>
      <b/>
      <u/>
      <sz val="20.0"/>
      <color rgb="FFFFFFFF"/>
      <name val="Times New Roman"/>
    </font>
    <font>
      <name val="Times New Roman"/>
    </font>
    <font>
      <b/>
      <sz val="11.0"/>
      <color rgb="FF000000"/>
      <name val="Times New Roman"/>
    </font>
    <font>
      <sz val="11.0"/>
      <color rgb="FF000000"/>
      <name val="Arial"/>
    </font>
    <font>
      <sz val="11.0"/>
      <color rgb="FF000000"/>
      <name val="Times New Roman"/>
    </font>
    <font>
      <b/>
      <u/>
      <sz val="20.0"/>
      <color rgb="FFFFFFFF"/>
      <name val="Times New Roman"/>
    </font>
    <font>
      <b/>
      <sz val="15.0"/>
      <color rgb="FFFFFFFF"/>
      <name val="Times New Roman"/>
    </font>
    <font>
      <b/>
      <name val="Times New Roman"/>
    </font>
    <font>
      <b/>
      <sz val="11.0"/>
      <name val="Arial"/>
    </font>
    <font>
      <sz val="11.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E4B0FF"/>
        <bgColor rgb="FFE4B0FF"/>
      </patternFill>
    </fill>
    <fill>
      <patternFill patternType="solid">
        <fgColor rgb="FFFFE598"/>
        <bgColor rgb="FFFFE598"/>
      </patternFill>
    </fill>
    <fill>
      <patternFill patternType="solid">
        <fgColor rgb="FFBFBFBF"/>
        <bgColor rgb="FFBFBFBF"/>
      </patternFill>
    </fill>
    <fill>
      <patternFill patternType="solid">
        <fgColor rgb="FFE06666"/>
        <bgColor rgb="FFE06666"/>
      </patternFill>
    </fill>
    <fill>
      <patternFill patternType="solid">
        <fgColor rgb="FFD5A6BD"/>
        <bgColor rgb="FFD5A6BD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4" fillId="3" fontId="5" numFmtId="0" xfId="0" applyAlignment="1" applyBorder="1" applyFill="1" applyFont="1">
      <alignment readingOrder="0"/>
    </xf>
    <xf borderId="5" fillId="3" fontId="5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0" fillId="0" fontId="6" numFmtId="164" xfId="0" applyAlignment="1" applyFont="1" applyNumberFormat="1">
      <alignment horizontal="right" vertical="bottom"/>
    </xf>
    <xf borderId="0" fillId="0" fontId="7" numFmtId="164" xfId="0" applyFont="1" applyNumberFormat="1"/>
    <xf borderId="6" fillId="3" fontId="5" numFmtId="164" xfId="0" applyBorder="1" applyFont="1" applyNumberFormat="1"/>
    <xf borderId="4" fillId="4" fontId="5" numFmtId="0" xfId="0" applyAlignment="1" applyBorder="1" applyFill="1" applyFont="1">
      <alignment readingOrder="0"/>
    </xf>
    <xf borderId="5" fillId="4" fontId="5" numFmtId="164" xfId="0" applyAlignment="1" applyBorder="1" applyFont="1" applyNumberFormat="1">
      <alignment readingOrder="0"/>
    </xf>
    <xf borderId="6" fillId="4" fontId="5" numFmtId="164" xfId="0" applyBorder="1" applyFont="1" applyNumberFormat="1"/>
    <xf borderId="4" fillId="5" fontId="5" numFmtId="0" xfId="0" applyAlignment="1" applyBorder="1" applyFill="1" applyFont="1">
      <alignment readingOrder="0"/>
    </xf>
    <xf borderId="5" fillId="5" fontId="5" numFmtId="0" xfId="0" applyAlignment="1" applyBorder="1" applyFont="1">
      <alignment readingOrder="0"/>
    </xf>
    <xf borderId="6" fillId="5" fontId="5" numFmtId="164" xfId="0" applyBorder="1" applyFont="1" applyNumberFormat="1"/>
    <xf borderId="4" fillId="6" fontId="5" numFmtId="0" xfId="0" applyAlignment="1" applyBorder="1" applyFill="1" applyFont="1">
      <alignment readingOrder="0"/>
    </xf>
    <xf borderId="0" fillId="0" fontId="7" numFmtId="164" xfId="0" applyAlignment="1" applyFont="1" applyNumberFormat="1">
      <alignment readingOrder="0"/>
    </xf>
    <xf borderId="4" fillId="6" fontId="5" numFmtId="164" xfId="0" applyBorder="1" applyFont="1" applyNumberFormat="1"/>
    <xf borderId="0" fillId="0" fontId="5" numFmtId="0" xfId="0" applyFont="1"/>
    <xf borderId="0" fillId="0" fontId="5" numFmtId="164" xfId="0" applyFont="1" applyNumberFormat="1"/>
    <xf borderId="0" fillId="0" fontId="7" numFmtId="0" xfId="0" applyFont="1"/>
    <xf borderId="4" fillId="7" fontId="5" numFmtId="0" xfId="0" applyAlignment="1" applyBorder="1" applyFill="1" applyFont="1">
      <alignment readingOrder="0"/>
    </xf>
    <xf borderId="5" fillId="7" fontId="5" numFmtId="164" xfId="0" applyAlignment="1" applyBorder="1" applyFont="1" applyNumberFormat="1">
      <alignment readingOrder="0"/>
    </xf>
    <xf borderId="0" fillId="0" fontId="7" numFmtId="0" xfId="0" applyAlignment="1" applyFont="1">
      <alignment readingOrder="0"/>
    </xf>
    <xf borderId="6" fillId="7" fontId="5" numFmtId="164" xfId="0" applyBorder="1" applyFont="1" applyNumberFormat="1"/>
    <xf borderId="4" fillId="8" fontId="5" numFmtId="0" xfId="0" applyAlignment="1" applyBorder="1" applyFill="1" applyFont="1">
      <alignment readingOrder="0"/>
    </xf>
    <xf borderId="4" fillId="3" fontId="7" numFmtId="0" xfId="0" applyAlignment="1" applyBorder="1" applyFont="1">
      <alignment readingOrder="0"/>
    </xf>
    <xf borderId="4" fillId="4" fontId="7" numFmtId="0" xfId="0" applyAlignment="1" applyBorder="1" applyFont="1">
      <alignment readingOrder="0"/>
    </xf>
    <xf borderId="4" fillId="5" fontId="7" numFmtId="0" xfId="0" applyAlignment="1" applyBorder="1" applyFont="1">
      <alignment readingOrder="0"/>
    </xf>
    <xf borderId="4" fillId="6" fontId="7" numFmtId="0" xfId="0" applyAlignment="1" applyBorder="1" applyFont="1">
      <alignment readingOrder="0"/>
    </xf>
    <xf borderId="4" fillId="7" fontId="7" numFmtId="0" xfId="0" applyAlignment="1" applyBorder="1" applyFont="1">
      <alignment readingOrder="0"/>
    </xf>
    <xf borderId="4" fillId="2" fontId="8" numFmtId="0" xfId="0" applyAlignment="1" applyBorder="1" applyFont="1">
      <alignment readingOrder="0"/>
    </xf>
    <xf borderId="4" fillId="2" fontId="9" numFmtId="164" xfId="0" applyBorder="1" applyFont="1" applyNumberFormat="1"/>
    <xf borderId="4" fillId="9" fontId="9" numFmtId="164" xfId="0" applyBorder="1" applyFill="1" applyFont="1" applyNumberFormat="1"/>
    <xf borderId="0" fillId="0" fontId="2" numFmtId="165" xfId="0" applyAlignment="1" applyFont="1" applyNumberFormat="1">
      <alignment readingOrder="0"/>
    </xf>
    <xf borderId="0" fillId="0" fontId="7" numFmtId="0" xfId="0" applyAlignment="1" applyFont="1">
      <alignment horizontal="center" readingOrder="0"/>
    </xf>
    <xf borderId="0" fillId="10" fontId="10" numFmtId="0" xfId="0" applyAlignment="1" applyFill="1" applyFont="1">
      <alignment readingOrder="0"/>
    </xf>
    <xf borderId="0" fillId="10" fontId="11" numFmtId="165" xfId="0" applyAlignment="1" applyFont="1" applyNumberFormat="1">
      <alignment readingOrder="0" vertical="bottom"/>
    </xf>
    <xf borderId="0" fillId="10" fontId="11" numFmtId="0" xfId="0" applyAlignment="1" applyFont="1">
      <alignment readingOrder="0" vertical="bottom"/>
    </xf>
    <xf borderId="0" fillId="0" fontId="12" numFmtId="165" xfId="0" applyAlignment="1" applyFont="1" applyNumberFormat="1">
      <alignment horizontal="right" vertical="bottom"/>
    </xf>
    <xf borderId="0" fillId="10" fontId="11" numFmtId="165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86"/>
    <col customWidth="1" min="2" max="4" width="17.14"/>
    <col customWidth="1" min="5" max="5" width="23.43"/>
    <col customWidth="1" min="6" max="6" width="21.14"/>
    <col customWidth="1" min="7" max="26" width="8.71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1</v>
      </c>
      <c r="B3" s="7" t="s">
        <v>2</v>
      </c>
      <c r="C3" s="7" t="s">
        <v>3</v>
      </c>
      <c r="D3" s="7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8" t="s">
        <v>5</v>
      </c>
      <c r="B4" s="9">
        <v>5000.0</v>
      </c>
      <c r="C4" s="10">
        <v>0.0</v>
      </c>
      <c r="D4" s="9">
        <v>5000.0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8" t="s">
        <v>6</v>
      </c>
      <c r="B5" s="9">
        <v>52000.0</v>
      </c>
      <c r="C5" s="9">
        <v>40000.0</v>
      </c>
      <c r="D5" s="9">
        <v>12000.0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8" t="s">
        <v>7</v>
      </c>
      <c r="B6" s="9">
        <v>3700.0</v>
      </c>
      <c r="C6" s="10">
        <v>0.0</v>
      </c>
      <c r="D6" s="9">
        <v>3700.0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8" t="s">
        <v>8</v>
      </c>
      <c r="B7" s="9">
        <v>30000.0</v>
      </c>
      <c r="C7" s="9">
        <v>12000.0</v>
      </c>
      <c r="D7" s="9">
        <v>18000.0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8" t="s">
        <v>9</v>
      </c>
      <c r="B8" s="9">
        <v>55000.0</v>
      </c>
      <c r="C8" s="9">
        <v>27500.0</v>
      </c>
      <c r="D8" s="9">
        <f t="shared" ref="D8:D13" si="1">SUM(B8-C8)</f>
        <v>27500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8" t="s">
        <v>10</v>
      </c>
      <c r="B9" s="9">
        <v>1500.0</v>
      </c>
      <c r="C9" s="9">
        <v>0.0</v>
      </c>
      <c r="D9" s="9">
        <f t="shared" si="1"/>
        <v>1500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8" t="s">
        <v>11</v>
      </c>
      <c r="B10" s="9">
        <v>300.0</v>
      </c>
      <c r="C10" s="9">
        <v>0.0</v>
      </c>
      <c r="D10" s="9">
        <f t="shared" si="1"/>
        <v>300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8" t="s">
        <v>12</v>
      </c>
      <c r="B11" s="9">
        <v>300.0</v>
      </c>
      <c r="C11" s="9">
        <v>0.0</v>
      </c>
      <c r="D11" s="9">
        <f t="shared" si="1"/>
        <v>300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8" t="s">
        <v>13</v>
      </c>
      <c r="B12" s="9">
        <v>1200.0</v>
      </c>
      <c r="C12" s="9">
        <v>1000.0</v>
      </c>
      <c r="D12" s="9">
        <f t="shared" si="1"/>
        <v>200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6" t="s">
        <v>14</v>
      </c>
      <c r="B13" s="11">
        <f t="shared" ref="B13:C13" si="2">SUM(B4:B12)</f>
        <v>149000</v>
      </c>
      <c r="C13" s="11">
        <f t="shared" si="2"/>
        <v>80500</v>
      </c>
      <c r="D13" s="11">
        <f t="shared" si="1"/>
        <v>68500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10"/>
      <c r="C14" s="10"/>
      <c r="D14" s="1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2" t="s">
        <v>15</v>
      </c>
      <c r="B15" s="13" t="s">
        <v>2</v>
      </c>
      <c r="C15" s="13" t="s">
        <v>3</v>
      </c>
      <c r="D15" s="13" t="s">
        <v>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8" t="s">
        <v>16</v>
      </c>
      <c r="B16" s="9">
        <v>7500.0</v>
      </c>
      <c r="C16" s="9">
        <v>0.0</v>
      </c>
      <c r="D16" s="9">
        <f t="shared" ref="D16:D23" si="3">SUM(B16-C16)</f>
        <v>7500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8" t="s">
        <v>17</v>
      </c>
      <c r="B17" s="9">
        <v>12000.0</v>
      </c>
      <c r="C17" s="9">
        <v>0.0</v>
      </c>
      <c r="D17" s="9">
        <f t="shared" si="3"/>
        <v>12000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8" t="s">
        <v>18</v>
      </c>
      <c r="B18" s="9">
        <v>15000.0</v>
      </c>
      <c r="C18" s="9">
        <v>0.0</v>
      </c>
      <c r="D18" s="9">
        <f t="shared" si="3"/>
        <v>15000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8" t="s">
        <v>19</v>
      </c>
      <c r="B19" s="9">
        <v>600.0</v>
      </c>
      <c r="C19" s="9">
        <v>0.0</v>
      </c>
      <c r="D19" s="9">
        <f t="shared" si="3"/>
        <v>600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8" t="s">
        <v>20</v>
      </c>
      <c r="B20" s="9">
        <v>1200.0</v>
      </c>
      <c r="C20" s="9">
        <v>0.0</v>
      </c>
      <c r="D20" s="9">
        <f t="shared" si="3"/>
        <v>1200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8" t="s">
        <v>21</v>
      </c>
      <c r="B21" s="9">
        <v>6800.0</v>
      </c>
      <c r="C21" s="9">
        <v>2800.0</v>
      </c>
      <c r="D21" s="9">
        <f t="shared" si="3"/>
        <v>4000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8" t="s">
        <v>22</v>
      </c>
      <c r="B22" s="9">
        <v>100.0</v>
      </c>
      <c r="C22" s="9">
        <v>0.0</v>
      </c>
      <c r="D22" s="9">
        <f t="shared" si="3"/>
        <v>100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2" t="s">
        <v>14</v>
      </c>
      <c r="B23" s="14">
        <f t="shared" ref="B23:C23" si="4">SUM(B16:B22)</f>
        <v>43200</v>
      </c>
      <c r="C23" s="14">
        <f t="shared" si="4"/>
        <v>2800</v>
      </c>
      <c r="D23" s="14">
        <f t="shared" si="3"/>
        <v>40400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5" t="s">
        <v>23</v>
      </c>
      <c r="B25" s="16" t="s">
        <v>2</v>
      </c>
      <c r="C25" s="16" t="s">
        <v>3</v>
      </c>
      <c r="D25" s="16" t="s">
        <v>4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8" t="s">
        <v>24</v>
      </c>
      <c r="B26" s="9">
        <v>2500.0</v>
      </c>
      <c r="C26" s="9">
        <v>0.0</v>
      </c>
      <c r="D26" s="9">
        <f t="shared" ref="D26:D31" si="5">SUM(B26-C26)</f>
        <v>2500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8" t="s">
        <v>25</v>
      </c>
      <c r="B27" s="9">
        <v>60000.0</v>
      </c>
      <c r="C27" s="9">
        <v>60000.0</v>
      </c>
      <c r="D27" s="9">
        <f t="shared" si="5"/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8" t="s">
        <v>26</v>
      </c>
      <c r="B28" s="9">
        <v>3500.0</v>
      </c>
      <c r="C28" s="9">
        <v>0.0</v>
      </c>
      <c r="D28" s="9">
        <f t="shared" si="5"/>
        <v>3500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8" t="s">
        <v>27</v>
      </c>
      <c r="B29" s="9">
        <v>5500.0</v>
      </c>
      <c r="C29" s="9">
        <v>0.0</v>
      </c>
      <c r="D29" s="9">
        <f t="shared" si="5"/>
        <v>5500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8" t="s">
        <v>28</v>
      </c>
      <c r="B30" s="9">
        <v>700.0</v>
      </c>
      <c r="C30" s="9">
        <v>0.0</v>
      </c>
      <c r="D30" s="9">
        <f t="shared" si="5"/>
        <v>700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 t="s">
        <v>29</v>
      </c>
      <c r="B31" s="9">
        <v>2000.0</v>
      </c>
      <c r="C31" s="9">
        <v>0.0</v>
      </c>
      <c r="D31" s="9">
        <f t="shared" si="5"/>
        <v>2000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8" t="s">
        <v>30</v>
      </c>
      <c r="B32" s="9">
        <v>0.0</v>
      </c>
      <c r="C32" s="9">
        <v>0.0</v>
      </c>
      <c r="D32" s="9">
        <v>0.0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8" t="s">
        <v>31</v>
      </c>
      <c r="B33" s="9">
        <v>2500.0</v>
      </c>
      <c r="C33" s="9">
        <v>0.0</v>
      </c>
      <c r="D33" s="9">
        <f>SUM(B33-C33)</f>
        <v>2500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8" t="s">
        <v>32</v>
      </c>
      <c r="B34" s="9">
        <v>0.0</v>
      </c>
      <c r="C34" s="9">
        <v>0.0</v>
      </c>
      <c r="D34" s="9">
        <v>0.0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5" t="s">
        <v>14</v>
      </c>
      <c r="B35" s="17">
        <f t="shared" ref="B35:C35" si="6">SUM(B26:B34)</f>
        <v>76700</v>
      </c>
      <c r="C35" s="17">
        <f t="shared" si="6"/>
        <v>60000</v>
      </c>
      <c r="D35" s="17">
        <f>SUM(B35-C35)</f>
        <v>16700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8" t="s">
        <v>33</v>
      </c>
      <c r="B37" s="18" t="s">
        <v>2</v>
      </c>
      <c r="C37" s="18" t="s">
        <v>3</v>
      </c>
      <c r="D37" s="18" t="s">
        <v>4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8" t="s">
        <v>34</v>
      </c>
      <c r="B38" s="19">
        <v>1000.0</v>
      </c>
      <c r="C38" s="10">
        <v>0.0</v>
      </c>
      <c r="D38" s="10">
        <f t="shared" ref="D38:D40" si="7">SUM(B38-C38)</f>
        <v>1000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8" t="s">
        <v>35</v>
      </c>
      <c r="B39" s="19">
        <v>1000.0</v>
      </c>
      <c r="C39" s="10">
        <v>0.0</v>
      </c>
      <c r="D39" s="10">
        <f t="shared" si="7"/>
        <v>1000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8" t="s">
        <v>14</v>
      </c>
      <c r="B40" s="20">
        <f t="shared" ref="B40:C40" si="8">SUM(B38:B39)</f>
        <v>2000</v>
      </c>
      <c r="C40" s="20">
        <f t="shared" si="8"/>
        <v>0</v>
      </c>
      <c r="D40" s="20">
        <f t="shared" si="7"/>
        <v>2000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21"/>
      <c r="B41" s="22"/>
      <c r="C41" s="22"/>
      <c r="D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5.75" customHeight="1">
      <c r="A42" s="24" t="s">
        <v>36</v>
      </c>
      <c r="B42" s="25" t="s">
        <v>2</v>
      </c>
      <c r="C42" s="25" t="s">
        <v>3</v>
      </c>
      <c r="D42" s="25" t="s">
        <v>4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26" t="s">
        <v>37</v>
      </c>
      <c r="B43" s="9">
        <v>9500.0</v>
      </c>
      <c r="C43" s="9">
        <v>9800.0</v>
      </c>
      <c r="D43" s="9">
        <f t="shared" ref="D43:D47" si="9">SUM(B43-C43)</f>
        <v>-300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5.75" customHeight="1">
      <c r="A44" s="26" t="s">
        <v>38</v>
      </c>
      <c r="B44" s="9">
        <v>1000.0</v>
      </c>
      <c r="C44" s="9">
        <v>500.0</v>
      </c>
      <c r="D44" s="9">
        <f t="shared" si="9"/>
        <v>500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15.75" customHeight="1">
      <c r="A45" s="26" t="s">
        <v>39</v>
      </c>
      <c r="B45" s="9">
        <v>0.0</v>
      </c>
      <c r="C45" s="9">
        <v>4000.0</v>
      </c>
      <c r="D45" s="9">
        <f t="shared" si="9"/>
        <v>-4000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15.75" customHeight="1">
      <c r="A46" s="26" t="s">
        <v>40</v>
      </c>
      <c r="B46" s="9">
        <v>41000.0</v>
      </c>
      <c r="C46" s="9">
        <v>8000.0</v>
      </c>
      <c r="D46" s="9">
        <f t="shared" si="9"/>
        <v>33000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ht="15.75" customHeight="1">
      <c r="A47" s="24" t="s">
        <v>14</v>
      </c>
      <c r="B47" s="27">
        <f t="shared" ref="B47:C47" si="10">SUM(B43:B46)</f>
        <v>51500</v>
      </c>
      <c r="C47" s="27">
        <f t="shared" si="10"/>
        <v>22300</v>
      </c>
      <c r="D47" s="27">
        <f t="shared" si="9"/>
        <v>29200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28" t="s">
        <v>41</v>
      </c>
      <c r="B49" s="28" t="s">
        <v>2</v>
      </c>
      <c r="C49" s="28" t="s">
        <v>3</v>
      </c>
      <c r="D49" s="28" t="s">
        <v>4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ht="15.75" customHeight="1">
      <c r="A50" s="29" t="s">
        <v>1</v>
      </c>
      <c r="B50" s="10">
        <f t="shared" ref="B50:D50" si="11">B13</f>
        <v>149000</v>
      </c>
      <c r="C50" s="10">
        <f t="shared" si="11"/>
        <v>80500</v>
      </c>
      <c r="D50" s="10">
        <f t="shared" si="11"/>
        <v>68500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0" t="s">
        <v>15</v>
      </c>
      <c r="B51" s="10">
        <f t="shared" ref="B51:D51" si="12">B23</f>
        <v>43200</v>
      </c>
      <c r="C51" s="10">
        <f t="shared" si="12"/>
        <v>2800</v>
      </c>
      <c r="D51" s="10">
        <f t="shared" si="12"/>
        <v>40400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1" t="s">
        <v>23</v>
      </c>
      <c r="B52" s="10">
        <f t="shared" ref="B52:D52" si="13">B35</f>
        <v>76700</v>
      </c>
      <c r="C52" s="10">
        <f t="shared" si="13"/>
        <v>60000</v>
      </c>
      <c r="D52" s="10">
        <f t="shared" si="13"/>
        <v>16700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2" t="s">
        <v>33</v>
      </c>
      <c r="B53" s="10">
        <f t="shared" ref="B53:D53" si="14">B40</f>
        <v>2000</v>
      </c>
      <c r="C53" s="10">
        <f t="shared" si="14"/>
        <v>0</v>
      </c>
      <c r="D53" s="10">
        <f t="shared" si="14"/>
        <v>2000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3" t="s">
        <v>36</v>
      </c>
      <c r="B54" s="10">
        <f t="shared" ref="B54:C54" si="15">SUM(B43:B46)</f>
        <v>51500</v>
      </c>
      <c r="C54" s="10">
        <f t="shared" si="15"/>
        <v>22300</v>
      </c>
      <c r="D54" s="10">
        <f>D47</f>
        <v>29200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 t="s">
        <v>42</v>
      </c>
      <c r="B55" s="35">
        <f t="shared" ref="B55:D55" si="16">SUM(B50:B54)</f>
        <v>322400</v>
      </c>
      <c r="C55" s="35">
        <f t="shared" si="16"/>
        <v>165600</v>
      </c>
      <c r="D55" s="36">
        <f t="shared" si="16"/>
        <v>156800</v>
      </c>
      <c r="E55" s="37"/>
      <c r="F55" s="38"/>
      <c r="G55" s="38"/>
      <c r="H55" s="3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9" t="s">
        <v>43</v>
      </c>
      <c r="B57" s="40" t="s">
        <v>44</v>
      </c>
      <c r="C57" s="40" t="s">
        <v>45</v>
      </c>
      <c r="D57" s="41" t="s">
        <v>46</v>
      </c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8" t="s">
        <v>47</v>
      </c>
      <c r="B58" s="42">
        <f t="shared" ref="B58:B61" si="17">0.8*D58</f>
        <v>43200</v>
      </c>
      <c r="C58" s="42">
        <f t="shared" ref="C58:C61" si="18">0.9*D58</f>
        <v>48600</v>
      </c>
      <c r="D58" s="42">
        <v>54000.0</v>
      </c>
      <c r="E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8" t="s">
        <v>48</v>
      </c>
      <c r="B59" s="42">
        <f t="shared" si="17"/>
        <v>43200</v>
      </c>
      <c r="C59" s="42">
        <f t="shared" si="18"/>
        <v>48600</v>
      </c>
      <c r="D59" s="42">
        <v>54000.0</v>
      </c>
      <c r="E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8" t="s">
        <v>49</v>
      </c>
      <c r="B60" s="42">
        <f t="shared" si="17"/>
        <v>35200</v>
      </c>
      <c r="C60" s="42">
        <f t="shared" si="18"/>
        <v>39600</v>
      </c>
      <c r="D60" s="42">
        <v>44000.0</v>
      </c>
      <c r="E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8" t="s">
        <v>50</v>
      </c>
      <c r="B61" s="42">
        <f t="shared" si="17"/>
        <v>35200</v>
      </c>
      <c r="C61" s="42">
        <f t="shared" si="18"/>
        <v>39600</v>
      </c>
      <c r="D61" s="42">
        <v>44000.0</v>
      </c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9" t="s">
        <v>14</v>
      </c>
      <c r="B62" s="43">
        <f t="shared" ref="B62:D62" si="19">SUM(B58:B61)</f>
        <v>156800</v>
      </c>
      <c r="C62" s="43">
        <f t="shared" si="19"/>
        <v>176400</v>
      </c>
      <c r="D62" s="43">
        <f t="shared" si="19"/>
        <v>196000</v>
      </c>
      <c r="E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1">
    <mergeCell ref="A1:D1"/>
  </mergeCells>
  <printOptions/>
  <pageMargins bottom="0.75" footer="0.0" header="0.0" left="0.7" right="0.7" top="0.75"/>
  <pageSetup orientation="landscape"/>
  <drawing r:id="rId2"/>
  <legacyDrawing r:id="rId3"/>
</worksheet>
</file>